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avingsandinvestments.sharepoint.com/sites/IFDLPlatformChange/Shared Documents/IFDL-4888 - Treatment of Client Cash/Take To Market/Ready Reckoner/"/>
    </mc:Choice>
  </mc:AlternateContent>
  <xr:revisionPtr revIDLastSave="5" documentId="8_{6EA606BA-5D25-41E6-BE11-903E8DA74EB4}" xr6:coauthVersionLast="47" xr6:coauthVersionMax="47" xr10:uidLastSave="{AFFCB114-F349-459E-A732-32D2A5FF0300}"/>
  <bookViews>
    <workbookView xWindow="-108" yWindow="-108" windowWidth="41496" windowHeight="16776" xr2:uid="{BB4ABA0F-0C39-4B4E-BB93-948C82E2EA58}"/>
  </bookViews>
  <sheets>
    <sheet name="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4" i="1" l="1"/>
  <c r="I37" i="1" l="1"/>
  <c r="I33" i="1"/>
  <c r="I34" i="1"/>
  <c r="I35" i="1"/>
  <c r="I36" i="1"/>
  <c r="I39" i="1" l="1"/>
  <c r="C19" i="1" s="1"/>
  <c r="C20" i="1" l="1"/>
  <c r="C16" i="1"/>
  <c r="C17" i="1" s="1"/>
</calcChain>
</file>

<file path=xl/sharedStrings.xml><?xml version="1.0" encoding="utf-8"?>
<sst xmlns="http://schemas.openxmlformats.org/spreadsheetml/2006/main" count="17" uniqueCount="17">
  <si>
    <t>Cash Interest Calculator</t>
  </si>
  <si>
    <t>Important Information</t>
  </si>
  <si>
    <t>Interest rate from</t>
  </si>
  <si>
    <t>Interest rate to</t>
  </si>
  <si>
    <t>Retained by IFDL</t>
  </si>
  <si>
    <t>Calculation</t>
  </si>
  <si>
    <t>Interest retained</t>
  </si>
  <si>
    <t>Amount held in cash</t>
  </si>
  <si>
    <t>Input an amount of cash to see how the interest would be shared</t>
  </si>
  <si>
    <t>Current annual interest rate</t>
  </si>
  <si>
    <t>The interest rate shown is the current annual interest rate we receive from our banking partners</t>
  </si>
  <si>
    <t>Annual interest paid to you</t>
  </si>
  <si>
    <t>Annual interest retained by us</t>
  </si>
  <si>
    <t>Your cash earns interest, and we retain a share of the interest we receive from our banking partners.
We apply cash interest monthly in arrears, based on the daily average balance of cash held in your Cash Account during the month. You can see both the interest we pay you and the amount retained in the boxes above, which assumes the amount held in cash stays the same for the whole year. 
The figures presented above are for illustrative purposes only, and they should not be relied upon as financial advice or a guarantee.  Actual amounts paid and retained are available for existing customers to view on the platform transaction history screens.</t>
  </si>
  <si>
    <t>You can change this number to see the impact of different interest rates on the amount we pay to you and how much is retained by us</t>
  </si>
  <si>
    <t>This is the amount of interest we would pay to you annually, based on the amount held in cash and annual interest rate above</t>
  </si>
  <si>
    <t>This is the amount of interest we would retain annually, based on the amount held in cash and  annual interest rate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</si>
</sst>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2" x14ac:knownFonts="1">
    <font>
      <sz val="11"/>
      <color theme="1"/>
      <name val="Aptos Narrow"/>
      <family val="2"/>
      <scheme val="minor"/>
    </font>
    <font>
      <sz val="11"/>
      <color theme="0"/>
      <name val="Aptos Narrow"/>
      <family val="2"/>
      <scheme val="minor"/>
    </font>
    <font>
      <sz val="12"/>
      <color theme="1"/>
      <name val="Aptos Display"/>
      <family val="2"/>
      <scheme val="major"/>
    </font>
    <font>
      <sz val="14"/>
      <color theme="1"/>
      <name val="Aptos Display"/>
      <family val="2"/>
      <scheme val="major"/>
    </font>
    <font>
      <sz val="14"/>
      <color theme="0"/>
      <name val="Aptos Display"/>
      <family val="2"/>
      <scheme val="major"/>
    </font>
    <font>
      <sz val="12"/>
      <color theme="0"/>
      <name val="Aptos Display"/>
      <family val="2"/>
      <scheme val="major"/>
    </font>
    <font>
      <sz val="12"/>
      <color rgb="FFE98276"/>
      <name val="Aptos Display"/>
      <family val="2"/>
      <scheme val="major"/>
    </font>
    <font>
      <b/>
      <sz val="14"/>
      <color theme="0"/>
      <name val="Aptos Display"/>
      <family val="2"/>
      <scheme val="major"/>
    </font>
    <font>
      <sz val="12"/>
      <color theme="0"/>
      <name val="Aptos Narrow"/>
      <family val="2"/>
      <scheme val="minor"/>
    </font>
    <font>
      <sz val="12"/>
      <color rgb="FF333333"/>
      <name val="Aptos Display"/>
      <family val="2"/>
      <scheme val="major"/>
    </font>
    <font>
      <sz val="11"/>
      <color rgb="FF333333"/>
      <name val="Aptos Narrow"/>
      <family val="2"/>
      <scheme val="minor"/>
    </font>
    <font>
      <sz val="24"/>
      <color rgb="FFE98276"/>
      <name val="Calibri"/>
      <family val="2"/>
    </font>
  </fonts>
  <fills count="5">
    <fill>
      <patternFill patternType="none"/>
    </fill>
    <fill>
      <patternFill patternType="gray125"/>
    </fill>
    <fill>
      <patternFill patternType="solid">
        <fgColor rgb="FF33333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3">
    <xf numFmtId="0" fontId="0" fillId="0" borderId="0" xfId="0"/>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3" fillId="2" borderId="0" xfId="0" applyFont="1" applyFill="1" applyAlignment="1">
      <alignment vertical="top"/>
    </xf>
    <xf numFmtId="0" fontId="5" fillId="2" borderId="0" xfId="0" applyFont="1" applyFill="1" applyAlignment="1">
      <alignment vertical="top"/>
    </xf>
    <xf numFmtId="0" fontId="1" fillId="2" borderId="0" xfId="0" applyFont="1" applyFill="1" applyAlignment="1">
      <alignment vertical="top"/>
    </xf>
    <xf numFmtId="10" fontId="2" fillId="3" borderId="1" xfId="0" applyNumberFormat="1" applyFont="1" applyFill="1" applyBorder="1" applyAlignment="1">
      <alignment vertical="top"/>
    </xf>
    <xf numFmtId="164" fontId="2" fillId="3" borderId="0" xfId="0" applyNumberFormat="1" applyFont="1" applyFill="1" applyAlignment="1">
      <alignment vertical="top"/>
    </xf>
    <xf numFmtId="0" fontId="7" fillId="2" borderId="0" xfId="0" applyFont="1" applyFill="1" applyAlignment="1">
      <alignment vertical="top"/>
    </xf>
    <xf numFmtId="0" fontId="9" fillId="2" borderId="0" xfId="0" applyFont="1" applyFill="1" applyAlignment="1">
      <alignment vertical="top"/>
    </xf>
    <xf numFmtId="10" fontId="9" fillId="2" borderId="0" xfId="0" applyNumberFormat="1" applyFont="1" applyFill="1" applyAlignment="1">
      <alignment vertical="top"/>
    </xf>
    <xf numFmtId="0" fontId="10" fillId="2" borderId="0" xfId="0" applyFont="1" applyFill="1" applyAlignment="1">
      <alignment vertical="top"/>
    </xf>
    <xf numFmtId="10" fontId="10" fillId="2" borderId="0" xfId="0" applyNumberFormat="1" applyFont="1" applyFill="1" applyAlignment="1">
      <alignment vertical="top"/>
    </xf>
    <xf numFmtId="0" fontId="11" fillId="2" borderId="0" xfId="0" applyFont="1" applyFill="1" applyAlignment="1">
      <alignment vertical="top"/>
    </xf>
    <xf numFmtId="10" fontId="2" fillId="3" borderId="0" xfId="0" applyNumberFormat="1" applyFont="1" applyFill="1" applyAlignment="1">
      <alignment vertical="top"/>
    </xf>
    <xf numFmtId="164" fontId="2" fillId="4" borderId="0" xfId="0" applyNumberFormat="1" applyFont="1" applyFill="1" applyAlignment="1" applyProtection="1">
      <alignment vertical="top"/>
      <protection locked="0"/>
    </xf>
    <xf numFmtId="165" fontId="2" fillId="2" borderId="0" xfId="0" applyNumberFormat="1" applyFont="1" applyFill="1" applyAlignment="1" applyProtection="1">
      <alignment vertical="top"/>
      <protection locked="0"/>
    </xf>
    <xf numFmtId="10" fontId="2" fillId="4" borderId="1" xfId="0" applyNumberFormat="1" applyFont="1" applyFill="1" applyBorder="1" applyAlignment="1" applyProtection="1">
      <alignment vertical="top"/>
      <protection locked="0"/>
    </xf>
    <xf numFmtId="0" fontId="5" fillId="2" borderId="0" xfId="0" applyFont="1" applyFill="1" applyAlignment="1">
      <alignment vertical="top" wrapText="1"/>
    </xf>
    <xf numFmtId="0" fontId="8"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333333"/>
      <color rgb="FFFFFFFF"/>
      <color rgb="FFE9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152400</xdr:rowOff>
    </xdr:from>
    <xdr:to>
      <xdr:col>1</xdr:col>
      <xdr:colOff>2015670</xdr:colOff>
      <xdr:row>3</xdr:row>
      <xdr:rowOff>72431</xdr:rowOff>
    </xdr:to>
    <xdr:pic>
      <xdr:nvPicPr>
        <xdr:cNvPr id="2" name="Picture 1">
          <a:extLst>
            <a:ext uri="{FF2B5EF4-FFF2-40B4-BE49-F238E27FC236}">
              <a16:creationId xmlns:a16="http://schemas.microsoft.com/office/drawing/2014/main" id="{DC00B9AE-1DC8-5385-B583-6AFB854FCAD5}"/>
            </a:ext>
          </a:extLst>
        </xdr:cNvPr>
        <xdr:cNvPicPr>
          <a:picLocks noChangeAspect="1"/>
        </xdr:cNvPicPr>
      </xdr:nvPicPr>
      <xdr:blipFill>
        <a:blip xmlns:r="http://schemas.openxmlformats.org/officeDocument/2006/relationships" r:embed="rId1"/>
        <a:stretch>
          <a:fillRect/>
        </a:stretch>
      </xdr:blipFill>
      <xdr:spPr>
        <a:xfrm>
          <a:off x="533400" y="152400"/>
          <a:ext cx="2072820" cy="472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C53D-B009-46B8-B841-CD7C97994BBD}">
  <dimension ref="B5:R50"/>
  <sheetViews>
    <sheetView tabSelected="1" workbookViewId="0">
      <selection activeCell="C8" sqref="C8"/>
    </sheetView>
  </sheetViews>
  <sheetFormatPr defaultColWidth="9.109375" defaultRowHeight="14.4" x14ac:dyDescent="0.3"/>
  <cols>
    <col min="1" max="1" width="9.109375" style="1"/>
    <col min="2" max="2" width="40.6640625" style="1" customWidth="1"/>
    <col min="3" max="3" width="20.6640625" style="1" customWidth="1"/>
    <col min="4" max="4" width="5.6640625" style="1" customWidth="1"/>
    <col min="5" max="5" width="130.6640625" style="1" customWidth="1"/>
    <col min="6" max="9" width="20.6640625" style="1" customWidth="1"/>
    <col min="10" max="16384" width="9.109375" style="1"/>
  </cols>
  <sheetData>
    <row r="5" spans="2:5" ht="31.2" x14ac:dyDescent="0.3">
      <c r="B5" s="16" t="s">
        <v>0</v>
      </c>
    </row>
    <row r="8" spans="2:5" s="3" customFormat="1" ht="18" x14ac:dyDescent="0.3">
      <c r="B8" s="2" t="s">
        <v>7</v>
      </c>
      <c r="C8" s="18">
        <v>10000</v>
      </c>
      <c r="E8" s="4" t="s">
        <v>8</v>
      </c>
    </row>
    <row r="9" spans="2:5" s="3" customFormat="1" ht="18" x14ac:dyDescent="0.3">
      <c r="B9" s="2"/>
    </row>
    <row r="10" spans="2:5" s="3" customFormat="1" ht="18" x14ac:dyDescent="0.3">
      <c r="B10" s="2"/>
    </row>
    <row r="11" spans="2:5" s="3" customFormat="1" ht="18" x14ac:dyDescent="0.3">
      <c r="B11" s="2" t="s">
        <v>9</v>
      </c>
      <c r="C11" s="20">
        <v>3.5499999999999997E-2</v>
      </c>
      <c r="E11" s="5" t="s">
        <v>10</v>
      </c>
    </row>
    <row r="12" spans="2:5" s="3" customFormat="1" ht="18" x14ac:dyDescent="0.3">
      <c r="B12" s="2"/>
      <c r="C12" s="19"/>
      <c r="E12" s="4" t="s">
        <v>14</v>
      </c>
    </row>
    <row r="13" spans="2:5" s="3" customFormat="1" ht="18" hidden="1" x14ac:dyDescent="0.3">
      <c r="B13" s="2"/>
      <c r="C13" s="17">
        <f>SUM(C11)</f>
        <v>3.5499999999999997E-2</v>
      </c>
      <c r="E13" s="5"/>
    </row>
    <row r="14" spans="2:5" s="3" customFormat="1" ht="18" x14ac:dyDescent="0.3">
      <c r="B14" s="2"/>
      <c r="C14" s="10">
        <f>SUM(C8*C13)</f>
        <v>354.99999999999994</v>
      </c>
      <c r="E14" s="4"/>
    </row>
    <row r="15" spans="2:5" s="3" customFormat="1" ht="18" x14ac:dyDescent="0.3">
      <c r="B15" s="2"/>
    </row>
    <row r="16" spans="2:5" s="3" customFormat="1" ht="18" x14ac:dyDescent="0.3">
      <c r="B16" s="2" t="s">
        <v>11</v>
      </c>
      <c r="C16" s="9">
        <f>SUM(C11-C19)</f>
        <v>1.8899999999999997E-2</v>
      </c>
      <c r="E16" s="4" t="s">
        <v>15</v>
      </c>
    </row>
    <row r="17" spans="2:18" s="3" customFormat="1" ht="18" x14ac:dyDescent="0.3">
      <c r="B17" s="2"/>
      <c r="C17" s="10">
        <f>SUM(C8*C16)</f>
        <v>188.99999999999997</v>
      </c>
    </row>
    <row r="18" spans="2:18" s="3" customFormat="1" ht="18" x14ac:dyDescent="0.3">
      <c r="B18" s="2"/>
    </row>
    <row r="19" spans="2:18" s="3" customFormat="1" ht="18" x14ac:dyDescent="0.3">
      <c r="B19" s="2" t="s">
        <v>12</v>
      </c>
      <c r="C19" s="9">
        <f>I39</f>
        <v>1.66E-2</v>
      </c>
      <c r="E19" s="4" t="s">
        <v>16</v>
      </c>
    </row>
    <row r="20" spans="2:18" s="3" customFormat="1" ht="18" x14ac:dyDescent="0.3">
      <c r="B20" s="6"/>
      <c r="C20" s="10">
        <f>SUM(C8*C19)</f>
        <v>166</v>
      </c>
    </row>
    <row r="21" spans="2:18" s="3" customFormat="1" ht="18" x14ac:dyDescent="0.3">
      <c r="B21" s="6"/>
    </row>
    <row r="22" spans="2:18" s="3" customFormat="1" ht="18" x14ac:dyDescent="0.3">
      <c r="B22" s="6"/>
    </row>
    <row r="23" spans="2:18" s="3" customFormat="1" ht="18" x14ac:dyDescent="0.3">
      <c r="B23" s="6"/>
    </row>
    <row r="24" spans="2:18" s="3" customFormat="1" ht="18" x14ac:dyDescent="0.3">
      <c r="B24" s="11" t="s">
        <v>1</v>
      </c>
    </row>
    <row r="25" spans="2:18" s="3" customFormat="1" ht="120" customHeight="1" x14ac:dyDescent="0.3">
      <c r="B25" s="21" t="s">
        <v>13</v>
      </c>
      <c r="C25" s="22"/>
      <c r="D25" s="22"/>
      <c r="E25" s="22"/>
    </row>
    <row r="26" spans="2:18" s="3" customFormat="1" ht="18" x14ac:dyDescent="0.3">
      <c r="B26" s="2"/>
      <c r="C26" s="7"/>
      <c r="D26" s="7"/>
      <c r="E26" s="7"/>
    </row>
    <row r="27" spans="2:18" s="3" customFormat="1" ht="18" x14ac:dyDescent="0.3">
      <c r="B27" s="2"/>
      <c r="C27" s="7"/>
      <c r="D27" s="7"/>
      <c r="E27" s="7"/>
      <c r="F27" s="7"/>
      <c r="G27" s="7"/>
      <c r="H27" s="7"/>
      <c r="I27" s="7"/>
      <c r="J27" s="7"/>
      <c r="K27" s="7"/>
      <c r="L27" s="7"/>
      <c r="M27" s="7"/>
      <c r="N27" s="7"/>
      <c r="O27" s="7"/>
      <c r="P27" s="7"/>
      <c r="Q27" s="7"/>
      <c r="R27" s="7"/>
    </row>
    <row r="28" spans="2:18" s="3" customFormat="1" ht="18" x14ac:dyDescent="0.3">
      <c r="B28" s="2"/>
      <c r="C28" s="7"/>
      <c r="D28" s="7"/>
      <c r="E28" s="7"/>
      <c r="F28" s="7"/>
      <c r="G28" s="7"/>
      <c r="H28" s="7"/>
      <c r="I28" s="7"/>
      <c r="J28" s="7"/>
      <c r="K28" s="7"/>
      <c r="L28" s="7"/>
      <c r="M28" s="7"/>
      <c r="N28" s="7"/>
      <c r="O28" s="7"/>
      <c r="P28" s="7"/>
      <c r="Q28" s="7"/>
      <c r="R28" s="7"/>
    </row>
    <row r="29" spans="2:18" s="3" customFormat="1" ht="18" x14ac:dyDescent="0.3">
      <c r="B29" s="6"/>
      <c r="F29" s="7"/>
      <c r="G29" s="7"/>
      <c r="H29" s="7"/>
      <c r="I29" s="7"/>
      <c r="J29" s="7"/>
      <c r="K29" s="7"/>
      <c r="L29" s="7"/>
      <c r="M29" s="7"/>
      <c r="N29" s="7"/>
      <c r="O29" s="7"/>
      <c r="P29" s="7"/>
      <c r="Q29" s="7"/>
      <c r="R29" s="7"/>
    </row>
    <row r="30" spans="2:18" s="3" customFormat="1" ht="18" x14ac:dyDescent="0.3">
      <c r="B30" s="6"/>
      <c r="E30" s="12"/>
      <c r="F30" s="12"/>
      <c r="G30" s="12"/>
      <c r="H30" s="12"/>
      <c r="I30" s="12"/>
      <c r="J30" s="12"/>
      <c r="K30" s="12"/>
      <c r="L30" s="7"/>
      <c r="M30" s="7"/>
      <c r="N30" s="7"/>
      <c r="O30" s="7"/>
      <c r="P30" s="7"/>
      <c r="Q30" s="7"/>
      <c r="R30" s="7"/>
    </row>
    <row r="31" spans="2:18" s="3" customFormat="1" ht="15.6" x14ac:dyDescent="0.3">
      <c r="E31" s="12"/>
      <c r="F31" s="12"/>
      <c r="G31" s="12"/>
      <c r="H31" s="12"/>
      <c r="I31" s="12"/>
      <c r="J31" s="12"/>
      <c r="K31" s="12"/>
      <c r="L31" s="7"/>
      <c r="M31" s="7"/>
      <c r="N31" s="7"/>
      <c r="O31" s="7"/>
      <c r="P31" s="7"/>
      <c r="Q31" s="7"/>
      <c r="R31" s="7"/>
    </row>
    <row r="32" spans="2:18" s="3" customFormat="1" ht="15.6" x14ac:dyDescent="0.3">
      <c r="E32" s="12"/>
      <c r="F32" s="12" t="s">
        <v>2</v>
      </c>
      <c r="G32" s="12" t="s">
        <v>3</v>
      </c>
      <c r="H32" s="12" t="s">
        <v>4</v>
      </c>
      <c r="I32" s="12" t="s">
        <v>5</v>
      </c>
      <c r="J32" s="12"/>
      <c r="K32" s="12"/>
      <c r="L32" s="7"/>
      <c r="M32" s="7"/>
      <c r="N32" s="7"/>
      <c r="O32" s="7"/>
      <c r="P32" s="7"/>
      <c r="Q32" s="7"/>
      <c r="R32" s="7"/>
    </row>
    <row r="33" spans="5:18" s="3" customFormat="1" ht="15.6" x14ac:dyDescent="0.3">
      <c r="E33" s="12"/>
      <c r="F33" s="13">
        <v>0</v>
      </c>
      <c r="G33" s="13">
        <v>5.0000000000000001E-3</v>
      </c>
      <c r="H33" s="13">
        <v>1</v>
      </c>
      <c r="I33" s="13">
        <f>IF($C$13&gt;G33,(SUM(G33*H33)),(SUM($C$13-F33)*H33))</f>
        <v>5.0000000000000001E-3</v>
      </c>
      <c r="J33" s="12"/>
      <c r="K33" s="12"/>
      <c r="L33" s="7"/>
      <c r="M33" s="7"/>
      <c r="N33" s="7"/>
      <c r="O33" s="7"/>
      <c r="P33" s="7"/>
      <c r="Q33" s="7"/>
      <c r="R33" s="7"/>
    </row>
    <row r="34" spans="5:18" s="3" customFormat="1" ht="15.6" x14ac:dyDescent="0.3">
      <c r="E34" s="12"/>
      <c r="F34" s="13">
        <v>5.1000000000000004E-3</v>
      </c>
      <c r="G34" s="13">
        <v>0.01</v>
      </c>
      <c r="H34" s="13">
        <v>0.7</v>
      </c>
      <c r="I34" s="13">
        <f>IF($C$13&gt;G34,(SUM(G34-G33)*H34),IF(SUM($C$13-G33)&lt;0,0,(SUM($C$13-G33)*H34)))</f>
        <v>3.4999999999999996E-3</v>
      </c>
      <c r="J34" s="12"/>
      <c r="K34" s="12"/>
      <c r="L34" s="7"/>
      <c r="M34" s="7"/>
      <c r="N34" s="7"/>
      <c r="O34" s="7"/>
      <c r="P34" s="7"/>
      <c r="Q34" s="7"/>
      <c r="R34" s="7"/>
    </row>
    <row r="35" spans="5:18" s="3" customFormat="1" ht="15.6" x14ac:dyDescent="0.3">
      <c r="E35" s="12"/>
      <c r="F35" s="13">
        <v>1.01E-2</v>
      </c>
      <c r="G35" s="13">
        <v>0.02</v>
      </c>
      <c r="H35" s="13">
        <v>0.5</v>
      </c>
      <c r="I35" s="13">
        <f>IF($C$13&gt;G35,(SUM(G35-G34)*H35),IF(SUM($C$13-G34)&lt;0,0,(SUM($C$13-G34)*H35)))</f>
        <v>5.0000000000000001E-3</v>
      </c>
      <c r="J35" s="12"/>
      <c r="K35" s="12"/>
      <c r="L35" s="7"/>
      <c r="M35" s="7"/>
      <c r="N35" s="7"/>
      <c r="O35" s="7"/>
      <c r="P35" s="7"/>
      <c r="Q35" s="7"/>
      <c r="R35" s="7"/>
    </row>
    <row r="36" spans="5:18" s="3" customFormat="1" ht="15.6" x14ac:dyDescent="0.3">
      <c r="E36" s="12"/>
      <c r="F36" s="13">
        <v>2.01E-2</v>
      </c>
      <c r="G36" s="13">
        <v>0.05</v>
      </c>
      <c r="H36" s="13">
        <v>0.2</v>
      </c>
      <c r="I36" s="13">
        <f>IF($C$13&gt;G36,(SUM(G36-G35)*H36),IF(SUM($C$13-G35)&lt;0,0,(SUM($C$13-G35)*H36)))</f>
        <v>3.0999999999999995E-3</v>
      </c>
      <c r="J36" s="12"/>
      <c r="K36" s="12"/>
      <c r="L36" s="7"/>
      <c r="M36" s="7"/>
      <c r="N36" s="7"/>
      <c r="O36" s="7"/>
      <c r="P36" s="7"/>
      <c r="Q36" s="7"/>
      <c r="R36" s="7"/>
    </row>
    <row r="37" spans="5:18" s="3" customFormat="1" ht="15.6" x14ac:dyDescent="0.3">
      <c r="E37" s="12"/>
      <c r="F37" s="13">
        <v>5.0099999999999999E-2</v>
      </c>
      <c r="G37" s="13"/>
      <c r="H37" s="13">
        <v>0</v>
      </c>
      <c r="I37" s="13">
        <f>IF($C$13&gt;G37,(SUM(G37-G36)*H37),IF(SUM($C$13-G36)&lt;0,0,(SUM($C$13-G36)*H37)))</f>
        <v>0</v>
      </c>
      <c r="J37" s="12"/>
      <c r="K37" s="12"/>
      <c r="L37" s="7"/>
      <c r="M37" s="7"/>
      <c r="N37" s="7"/>
      <c r="O37" s="7"/>
      <c r="P37" s="7"/>
      <c r="Q37" s="7"/>
      <c r="R37" s="7"/>
    </row>
    <row r="38" spans="5:18" s="3" customFormat="1" ht="15.6" x14ac:dyDescent="0.3">
      <c r="E38" s="12"/>
      <c r="F38" s="13"/>
      <c r="G38" s="13"/>
      <c r="H38" s="13"/>
      <c r="I38" s="12"/>
      <c r="J38" s="12"/>
      <c r="K38" s="12"/>
      <c r="L38" s="7"/>
      <c r="M38" s="7"/>
      <c r="N38" s="7"/>
      <c r="O38" s="7"/>
      <c r="P38" s="7"/>
      <c r="Q38" s="7"/>
      <c r="R38" s="7"/>
    </row>
    <row r="39" spans="5:18" x14ac:dyDescent="0.3">
      <c r="E39" s="14"/>
      <c r="F39" s="14"/>
      <c r="G39" s="14"/>
      <c r="H39" s="14" t="s">
        <v>6</v>
      </c>
      <c r="I39" s="15">
        <f>SUM(I33:I37)</f>
        <v>1.66E-2</v>
      </c>
      <c r="J39" s="14"/>
      <c r="K39" s="14"/>
      <c r="L39" s="8"/>
      <c r="M39" s="8"/>
      <c r="N39" s="8"/>
      <c r="O39" s="8"/>
      <c r="P39" s="8"/>
      <c r="Q39" s="8"/>
      <c r="R39" s="8"/>
    </row>
    <row r="40" spans="5:18" x14ac:dyDescent="0.3">
      <c r="E40" s="14"/>
      <c r="F40" s="14"/>
      <c r="G40" s="14"/>
      <c r="H40" s="14"/>
      <c r="I40" s="14"/>
      <c r="J40" s="14"/>
      <c r="K40" s="14"/>
      <c r="L40" s="8"/>
      <c r="M40" s="8"/>
      <c r="N40" s="8"/>
      <c r="O40" s="8"/>
      <c r="P40" s="8"/>
      <c r="Q40" s="8"/>
      <c r="R40" s="8"/>
    </row>
    <row r="41" spans="5:18" x14ac:dyDescent="0.3">
      <c r="E41" s="14"/>
      <c r="F41" s="14"/>
      <c r="G41" s="14"/>
      <c r="H41" s="14"/>
      <c r="I41" s="14"/>
      <c r="J41" s="14"/>
      <c r="K41" s="14"/>
      <c r="L41" s="8"/>
      <c r="M41" s="8"/>
      <c r="N41" s="8"/>
      <c r="O41" s="8"/>
      <c r="P41" s="8"/>
      <c r="Q41" s="8"/>
      <c r="R41" s="8"/>
    </row>
    <row r="42" spans="5:18" x14ac:dyDescent="0.3">
      <c r="E42" s="8"/>
      <c r="F42" s="8"/>
      <c r="G42" s="8"/>
      <c r="H42" s="8"/>
      <c r="I42" s="8"/>
      <c r="J42" s="8"/>
      <c r="K42" s="8"/>
      <c r="L42" s="8"/>
      <c r="M42" s="8"/>
      <c r="N42" s="8"/>
      <c r="O42" s="8"/>
      <c r="P42" s="8"/>
      <c r="Q42" s="8"/>
      <c r="R42" s="8"/>
    </row>
    <row r="43" spans="5:18" x14ac:dyDescent="0.3">
      <c r="E43" s="8"/>
      <c r="F43" s="8"/>
      <c r="G43" s="8"/>
      <c r="H43" s="8"/>
      <c r="I43" s="8"/>
      <c r="J43" s="8"/>
      <c r="K43" s="8"/>
      <c r="L43" s="8"/>
      <c r="M43" s="8"/>
      <c r="N43" s="8"/>
      <c r="O43" s="8"/>
      <c r="P43" s="8"/>
      <c r="Q43" s="8"/>
      <c r="R43" s="8"/>
    </row>
    <row r="44" spans="5:18" x14ac:dyDescent="0.3">
      <c r="E44" s="8"/>
      <c r="F44" s="8"/>
      <c r="G44" s="8"/>
      <c r="H44" s="8"/>
      <c r="I44" s="8"/>
      <c r="J44" s="8"/>
      <c r="K44" s="8"/>
      <c r="L44" s="8"/>
      <c r="M44" s="8"/>
      <c r="N44" s="8"/>
      <c r="O44" s="8"/>
      <c r="P44" s="8"/>
      <c r="Q44" s="8"/>
      <c r="R44" s="8"/>
    </row>
    <row r="45" spans="5:18" x14ac:dyDescent="0.3">
      <c r="E45" s="8"/>
      <c r="F45" s="8"/>
      <c r="G45" s="8"/>
      <c r="H45" s="8"/>
      <c r="I45" s="8"/>
      <c r="J45" s="8"/>
      <c r="K45" s="8"/>
      <c r="L45" s="8"/>
      <c r="M45" s="8"/>
      <c r="N45" s="8"/>
      <c r="O45" s="8"/>
      <c r="P45" s="8"/>
      <c r="Q45" s="8"/>
      <c r="R45" s="8"/>
    </row>
    <row r="46" spans="5:18" x14ac:dyDescent="0.3">
      <c r="E46" s="8"/>
      <c r="F46" s="8"/>
      <c r="G46" s="8"/>
      <c r="H46" s="8"/>
      <c r="I46" s="8"/>
      <c r="J46" s="8"/>
      <c r="K46" s="8"/>
      <c r="L46" s="8"/>
      <c r="M46" s="8"/>
      <c r="N46" s="8"/>
      <c r="O46" s="8"/>
      <c r="P46" s="8"/>
      <c r="Q46" s="8"/>
      <c r="R46" s="8"/>
    </row>
    <row r="47" spans="5:18" x14ac:dyDescent="0.3">
      <c r="E47" s="8"/>
      <c r="F47" s="8"/>
      <c r="G47" s="8"/>
      <c r="H47" s="8"/>
      <c r="I47" s="8"/>
      <c r="J47" s="8"/>
      <c r="K47" s="8"/>
      <c r="L47" s="8"/>
      <c r="M47" s="8"/>
      <c r="N47" s="8"/>
      <c r="O47" s="8"/>
      <c r="P47" s="8"/>
      <c r="Q47" s="8"/>
      <c r="R47" s="8"/>
    </row>
    <row r="48" spans="5:18" x14ac:dyDescent="0.3">
      <c r="E48" s="8"/>
      <c r="F48" s="8"/>
      <c r="G48" s="8"/>
      <c r="H48" s="8"/>
      <c r="I48" s="8"/>
      <c r="J48" s="8"/>
      <c r="K48" s="8"/>
      <c r="L48" s="8"/>
      <c r="M48" s="8"/>
      <c r="N48" s="8"/>
      <c r="O48" s="8"/>
      <c r="P48" s="8"/>
      <c r="Q48" s="8"/>
      <c r="R48" s="8"/>
    </row>
    <row r="49" spans="8:18" x14ac:dyDescent="0.3">
      <c r="H49" s="8"/>
      <c r="I49" s="8"/>
      <c r="J49" s="8"/>
      <c r="K49" s="8"/>
      <c r="L49" s="8"/>
      <c r="M49" s="8"/>
      <c r="N49" s="8"/>
      <c r="O49" s="8"/>
      <c r="P49" s="8"/>
      <c r="Q49" s="8"/>
      <c r="R49" s="8"/>
    </row>
    <row r="50" spans="8:18" x14ac:dyDescent="0.3">
      <c r="H50" s="8"/>
      <c r="I50" s="8"/>
      <c r="J50" s="8"/>
      <c r="K50" s="8"/>
      <c r="L50" s="8"/>
      <c r="M50" s="8"/>
      <c r="N50" s="8"/>
      <c r="O50" s="8"/>
      <c r="P50" s="8"/>
      <c r="Q50" s="8"/>
      <c r="R50" s="8"/>
    </row>
  </sheetData>
  <sheetProtection algorithmName="SHA-512" hashValue="Dy0QzlcD1Z7a6EtB+mzAnIaQyx7SdLlFkUE6LCh6jBH8HqNoMmMfOuS1du8JotlQZmwmP7a4SYaX1XAgh7qp1w==" saltValue="5infCJ/C8O4smXb6u0uDHQ==" spinCount="100000" sheet="1" objects="1" scenarios="1" selectLockedCells="1"/>
  <mergeCells count="1">
    <mergeCell ref="B25:E25"/>
  </mergeCells>
  <dataValidations count="3">
    <dataValidation type="custom" operator="greaterThanOrEqual" allowBlank="1" showInputMessage="1" showErrorMessage="1" errorTitle="Invalid entry" error="Please enter a non-negative value, or a value less than 20%" sqref="C11:C12" xr:uid="{58883B58-8EE6-4950-8E23-54899FFA53E6}">
      <formula1>AND(ISNUMBER(C11), C11&gt;=0, C11&lt;=20)</formula1>
    </dataValidation>
    <dataValidation allowBlank="1" showInputMessage="1" showErrorMessage="1" errorTitle="Invalid entry" error="Negative values are not allowed" sqref="C14" xr:uid="{A0BCF09D-F8B9-489E-B136-8EF227D63157}"/>
    <dataValidation type="custom" allowBlank="1" showInputMessage="1" showErrorMessage="1" sqref="G37" xr:uid="{508A68F8-DBBB-401E-9E6D-CC1E7139D4EC}">
      <formula1>AND(ISNUMBER(G36), G36&gt;=5.02, G36&lt;=100)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ea57b1-a1fe-40fd-9628-0f70bc2e00f5">
      <Terms xmlns="http://schemas.microsoft.com/office/infopath/2007/PartnerControls"/>
    </lcf76f155ced4ddcb4097134ff3c332f>
    <TaxCatchAll xmlns="3d69d9e8-e8cd-4d67-a184-e933854310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4267054A87634C9D5B105B296C66CC" ma:contentTypeVersion="19" ma:contentTypeDescription="Create a new document." ma:contentTypeScope="" ma:versionID="de3770f95361e42a8e9fe2b8fcaf2505">
  <xsd:schema xmlns:xsd="http://www.w3.org/2001/XMLSchema" xmlns:xs="http://www.w3.org/2001/XMLSchema" xmlns:p="http://schemas.microsoft.com/office/2006/metadata/properties" xmlns:ns2="44ea57b1-a1fe-40fd-9628-0f70bc2e00f5" xmlns:ns3="3d69d9e8-e8cd-4d67-a184-e93385431080" targetNamespace="http://schemas.microsoft.com/office/2006/metadata/properties" ma:root="true" ma:fieldsID="cace24a5fc860b9764db49cb64d0dcb7" ns2:_="" ns3:_="">
    <xsd:import namespace="44ea57b1-a1fe-40fd-9628-0f70bc2e00f5"/>
    <xsd:import namespace="3d69d9e8-e8cd-4d67-a184-e933854310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a57b1-a1fe-40fd-9628-0f70bc2e0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bbb15-a03c-4f57-88bd-bf3e5f8896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69d9e8-e8cd-4d67-a184-e933854310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f9bc3c-e905-4d9a-b8d1-833cbd14c6fa}" ma:internalName="TaxCatchAll" ma:showField="CatchAllData" ma:web="3d69d9e8-e8cd-4d67-a184-e933854310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17C275-CA38-4473-823F-9A08ACC4421A}">
  <ds:schemaRefs>
    <ds:schemaRef ds:uri="http://schemas.microsoft.com/office/2006/metadata/properties"/>
    <ds:schemaRef ds:uri="http://schemas.microsoft.com/office/infopath/2007/PartnerControls"/>
    <ds:schemaRef ds:uri="b5d3ae6f-2e9d-4881-bb57-9343675d5c2e"/>
    <ds:schemaRef ds:uri="0af4fadb-d593-4bf3-8e78-079ba6347e26"/>
  </ds:schemaRefs>
</ds:datastoreItem>
</file>

<file path=customXml/itemProps2.xml><?xml version="1.0" encoding="utf-8"?>
<ds:datastoreItem xmlns:ds="http://schemas.openxmlformats.org/officeDocument/2006/customXml" ds:itemID="{77F33622-DE3C-4C1C-BD3E-8AD360F049E3}">
  <ds:schemaRefs>
    <ds:schemaRef ds:uri="http://schemas.microsoft.com/sharepoint/v3/contenttype/forms"/>
  </ds:schemaRefs>
</ds:datastoreItem>
</file>

<file path=customXml/itemProps3.xml><?xml version="1.0" encoding="utf-8"?>
<ds:datastoreItem xmlns:ds="http://schemas.openxmlformats.org/officeDocument/2006/customXml" ds:itemID="{E27ED903-32B7-443B-8521-9B9304BDC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Jason</dc:creator>
  <cp:keywords/>
  <dc:description/>
  <cp:lastModifiedBy>Harris, Jason</cp:lastModifiedBy>
  <cp:revision/>
  <dcterms:created xsi:type="dcterms:W3CDTF">2025-09-15T13:39:30Z</dcterms:created>
  <dcterms:modified xsi:type="dcterms:W3CDTF">2026-06-10T10:40:02Z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d3c5f5-c566-4dc5-8864-6f6d9b127b45_Enabled">
    <vt:lpwstr>true</vt:lpwstr>
  </property>
  <property fmtid="{D5CDD505-2E9C-101B-9397-08002B2CF9AE}" pid="3" name="MSIP_Label_6cd3c5f5-c566-4dc5-8864-6f6d9b127b45_SetDate">
    <vt:lpwstr>2025-09-15T14:23:40Z</vt:lpwstr>
  </property>
  <property fmtid="{D5CDD505-2E9C-101B-9397-08002B2CF9AE}" pid="4" name="MSIP_Label_6cd3c5f5-c566-4dc5-8864-6f6d9b127b45_Method">
    <vt:lpwstr>Standard</vt:lpwstr>
  </property>
  <property fmtid="{D5CDD505-2E9C-101B-9397-08002B2CF9AE}" pid="5" name="MSIP_Label_6cd3c5f5-c566-4dc5-8864-6f6d9b127b45_Name">
    <vt:lpwstr>Internal</vt:lpwstr>
  </property>
  <property fmtid="{D5CDD505-2E9C-101B-9397-08002B2CF9AE}" pid="6" name="MSIP_Label_6cd3c5f5-c566-4dc5-8864-6f6d9b127b45_SiteId">
    <vt:lpwstr>aa42167d-6f8d-45ce-b655-d245ef97da66</vt:lpwstr>
  </property>
  <property fmtid="{D5CDD505-2E9C-101B-9397-08002B2CF9AE}" pid="7" name="MSIP_Label_6cd3c5f5-c566-4dc5-8864-6f6d9b127b45_ActionId">
    <vt:lpwstr>705f0842-e4b1-4e4d-bf71-a0832cfa85ec</vt:lpwstr>
  </property>
  <property fmtid="{D5CDD505-2E9C-101B-9397-08002B2CF9AE}" pid="8" name="MSIP_Label_6cd3c5f5-c566-4dc5-8864-6f6d9b127b45_ContentBits">
    <vt:lpwstr>0</vt:lpwstr>
  </property>
  <property fmtid="{D5CDD505-2E9C-101B-9397-08002B2CF9AE}" pid="9" name="MSIP_Label_6cd3c5f5-c566-4dc5-8864-6f6d9b127b45_Tag">
    <vt:lpwstr>10, 3, 0, 1</vt:lpwstr>
  </property>
  <property fmtid="{D5CDD505-2E9C-101B-9397-08002B2CF9AE}" pid="10" name="ContentTypeId">
    <vt:lpwstr>0x0101004E4267054A87634C9D5B105B296C66CC</vt:lpwstr>
  </property>
  <property fmtid="{D5CDD505-2E9C-101B-9397-08002B2CF9AE}" pid="11" name="MediaServiceImageTags">
    <vt:lpwstr/>
  </property>
</Properties>
</file>